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iusz_kulesza\Documents\Meldunek Kwartalny\dane z gmin\Rok_2024_kw_IV\"/>
    </mc:Choice>
  </mc:AlternateContent>
  <xr:revisionPtr revIDLastSave="0" documentId="13_ncr:40009_{9D91B72C-B112-4FD8-B4ED-2414969AB5AB}" xr6:coauthVersionLast="36" xr6:coauthVersionMax="36" xr10:uidLastSave="{00000000-0000-0000-0000-000000000000}"/>
  <bookViews>
    <workbookView xWindow="0" yWindow="0" windowWidth="37470" windowHeight="16720"/>
  </bookViews>
  <sheets>
    <sheet name="rejestr_wyborcow_2024_kw_4_2025" sheetId="1" r:id="rId1"/>
  </sheets>
  <definedNames>
    <definedName name="_xlnm.Print_Area" localSheetId="0">rejestr_wyborcow_2024_kw_4_2025!$A$1:$M$58</definedName>
  </definedNames>
  <calcPr calcId="0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20" i="1"/>
  <c r="A21" i="1"/>
  <c r="A22" i="1"/>
  <c r="A23" i="1"/>
  <c r="A24" i="1"/>
  <c r="A25" i="1"/>
  <c r="A26" i="1"/>
  <c r="A27" i="1"/>
  <c r="A29" i="1"/>
  <c r="A30" i="1"/>
  <c r="A31" i="1"/>
  <c r="A32" i="1"/>
  <c r="A33" i="1"/>
  <c r="A34" i="1"/>
  <c r="A35" i="1"/>
  <c r="A36" i="1"/>
  <c r="A37" i="1"/>
  <c r="A39" i="1"/>
  <c r="A40" i="1"/>
  <c r="A41" i="1"/>
  <c r="A42" i="1"/>
  <c r="A43" i="1"/>
  <c r="A44" i="1"/>
  <c r="A45" i="1"/>
  <c r="A47" i="1"/>
  <c r="A48" i="1"/>
  <c r="A49" i="1"/>
  <c r="A50" i="1"/>
  <c r="A51" i="1"/>
  <c r="A52" i="1"/>
  <c r="A53" i="1"/>
  <c r="A54" i="1"/>
  <c r="A55" i="1"/>
  <c r="A57" i="1"/>
</calcChain>
</file>

<file path=xl/sharedStrings.xml><?xml version="1.0" encoding="utf-8"?>
<sst xmlns="http://schemas.openxmlformats.org/spreadsheetml/2006/main" count="168" uniqueCount="76">
  <si>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</si>
  <si>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</si>
  <si>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</si>
  <si>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</si>
  <si>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</si>
  <si>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</si>
  <si>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</si>
  <si>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</si>
  <si>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</si>
  <si>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</si>
  <si>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</si>
  <si>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</si>
  <si>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</si>
  <si>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białostocki</t>
  </si>
  <si>
    <t>gm. Choroszcz</t>
  </si>
  <si>
    <t>białostocki</t>
  </si>
  <si>
    <t>Białystok</t>
  </si>
  <si>
    <t>gm. Czarna Białostocka</t>
  </si>
  <si>
    <t>gm. Dobrzyniewo Duże</t>
  </si>
  <si>
    <t>gm. Gródek</t>
  </si>
  <si>
    <t>gm. Juchnowiec Kościelny</t>
  </si>
  <si>
    <t>gm. Łapy</t>
  </si>
  <si>
    <t>gm. Michałowo</t>
  </si>
  <si>
    <t>gm. Poświętne</t>
  </si>
  <si>
    <t>gm. Supraśl</t>
  </si>
  <si>
    <t>gm. Suraż</t>
  </si>
  <si>
    <t>gm. Turośń Kościelna</t>
  </si>
  <si>
    <t>gm. Tykocin</t>
  </si>
  <si>
    <t>gm. Wasilków</t>
  </si>
  <si>
    <t>gm. Zabłudów</t>
  </si>
  <si>
    <t>gm. Zawady</t>
  </si>
  <si>
    <t>Powiat bielski</t>
  </si>
  <si>
    <t>m. Bielsk Podlaski</t>
  </si>
  <si>
    <t>bielski</t>
  </si>
  <si>
    <t>m. Brańsk</t>
  </si>
  <si>
    <t>gm. Bielsk Podlaski</t>
  </si>
  <si>
    <t>gm. Boćki</t>
  </si>
  <si>
    <t>gm. Brańsk</t>
  </si>
  <si>
    <t>gm. Orla</t>
  </si>
  <si>
    <t>gm. Rudka</t>
  </si>
  <si>
    <t>gm. Wyszki</t>
  </si>
  <si>
    <t>Powiat hajnowski</t>
  </si>
  <si>
    <t>m. Hajnówka</t>
  </si>
  <si>
    <t>hajnowski</t>
  </si>
  <si>
    <t>gm. Białowieża</t>
  </si>
  <si>
    <t>gm. Czeremcha</t>
  </si>
  <si>
    <t>gm. Czyże</t>
  </si>
  <si>
    <t>gm. Dubicze Cerkiewne</t>
  </si>
  <si>
    <t>gm. Hajnówka</t>
  </si>
  <si>
    <t>gm. Kleszczele</t>
  </si>
  <si>
    <t>gm. Narew</t>
  </si>
  <si>
    <t>gm. Narewka</t>
  </si>
  <si>
    <t>Powiat moniecki</t>
  </si>
  <si>
    <t>gm. Goniądz</t>
  </si>
  <si>
    <t>moniecki</t>
  </si>
  <si>
    <t>gm. Jasionówka</t>
  </si>
  <si>
    <t>gm. Jaświły</t>
  </si>
  <si>
    <t>gm. Knyszyn</t>
  </si>
  <si>
    <t>gm. Krypno</t>
  </si>
  <si>
    <t>gm. Mońki</t>
  </si>
  <si>
    <t>gm. Trzcianne</t>
  </si>
  <si>
    <t>Powiat siemiatycki</t>
  </si>
  <si>
    <t>m. Siemiatycze</t>
  </si>
  <si>
    <t>siemiatycki</t>
  </si>
  <si>
    <t>gm. Drohiczyn</t>
  </si>
  <si>
    <t>gm. Dziadkowice</t>
  </si>
  <si>
    <t>gm. Grodzisk</t>
  </si>
  <si>
    <t>gm. Mielnik</t>
  </si>
  <si>
    <t>gm. Milejczyce</t>
  </si>
  <si>
    <t>gm. Nurzec-Stacja</t>
  </si>
  <si>
    <t>gm. Perlejewo</t>
  </si>
  <si>
    <t>gm. Siemiatycze</t>
  </si>
  <si>
    <t>Miasto na prawach powiatu</t>
  </si>
  <si>
    <t>m. Białystok</t>
  </si>
  <si>
    <t>Suma</t>
  </si>
  <si>
    <t>Delegatura KBW w Białymstoku - dane za IV kwartał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</si>
</sst>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16" fillId="0" borderId="0" xfId="0" applyFont="1"/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0" fontId="16" fillId="33" borderId="10" xfId="0" applyFont="1" applyFill="1" applyBorder="1" applyAlignment="1">
      <alignment horizontal="center" wrapText="1"/>
    </xf>
    <xf numFmtId="0" fontId="16" fillId="33" borderId="10" xfId="0" applyFont="1" applyFill="1" applyBorder="1"/>
    <xf numFmtId="0" fontId="0" fillId="33" borderId="10" xfId="0" applyFill="1" applyBorder="1"/>
    <xf numFmtId="0" fontId="16" fillId="34" borderId="10" xfId="0" applyFont="1" applyFill="1" applyBorder="1" applyAlignment="1">
      <alignment horizontal="center" wrapText="1"/>
    </xf>
    <xf numFmtId="0" fontId="16" fillId="34" borderId="10" xfId="0" applyFont="1" applyFill="1" applyBorder="1"/>
    <xf numFmtId="0" fontId="0" fillId="34" borderId="10" xfId="0" applyFill="1" applyBorder="1"/>
    <xf numFmtId="0" fontId="16" fillId="35" borderId="10" xfId="0" applyFont="1" applyFill="1" applyBorder="1" applyAlignment="1">
      <alignment horizontal="center" wrapText="1"/>
    </xf>
    <xf numFmtId="0" fontId="16" fillId="35" borderId="10" xfId="0" applyFont="1" applyFill="1" applyBorder="1"/>
    <xf numFmtId="0" fontId="0" fillId="35" borderId="10" xfId="0" applyFill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abSelected="1" workbookViewId="0">
      <selection activeCell="J22" sqref="J22"/>
    </sheetView>
  </sheetViews>
  <sheetFormatPr defaultRowHeight="14.5" x14ac:dyDescent="0.35"/>
  <cols>
    <col min="1" max="1" width="24.26953125" bestFit="1" customWidth="1"/>
    <col min="2" max="2" width="22.26953125" bestFit="1" customWidth="1"/>
    <col min="3" max="4" width="9.90625" bestFit="1" customWidth="1"/>
    <col min="5" max="5" width="12.36328125" customWidth="1"/>
    <col min="6" max="6" width="9.7265625" customWidth="1"/>
    <col min="7" max="7" width="23.08984375" customWidth="1"/>
    <col min="8" max="8" width="22.6328125" customWidth="1"/>
    <col min="9" max="9" width="21.54296875" customWidth="1"/>
    <col min="10" max="10" width="20.81640625" customWidth="1"/>
    <col min="11" max="11" width="19.1796875" customWidth="1"/>
    <col min="12" max="12" width="27.90625" customWidth="1"/>
    <col min="13" max="13" width="29.26953125" customWidth="1"/>
  </cols>
  <sheetData>
    <row r="1" spans="1:13" x14ac:dyDescent="0.35">
      <c r="A1" s="3" t="s">
        <v>75</v>
      </c>
    </row>
    <row r="2" spans="1:13" ht="72.5" x14ac:dyDescent="0.35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9" t="s">
        <v>8</v>
      </c>
      <c r="J2" s="9" t="s">
        <v>9</v>
      </c>
      <c r="K2" s="12" t="s">
        <v>10</v>
      </c>
      <c r="L2" s="12" t="s">
        <v>11</v>
      </c>
      <c r="M2" s="12" t="s">
        <v>12</v>
      </c>
    </row>
    <row r="3" spans="1:13" x14ac:dyDescent="0.35">
      <c r="A3" s="2" t="s">
        <v>13</v>
      </c>
      <c r="B3" s="2"/>
      <c r="C3" s="2"/>
      <c r="D3" s="2"/>
      <c r="E3" s="2">
        <v>152096</v>
      </c>
      <c r="F3" s="2">
        <v>121536</v>
      </c>
      <c r="G3" s="2">
        <v>118916</v>
      </c>
      <c r="H3" s="7">
        <v>2603</v>
      </c>
      <c r="I3" s="10">
        <v>4</v>
      </c>
      <c r="J3" s="10">
        <v>1</v>
      </c>
      <c r="K3" s="13">
        <v>399</v>
      </c>
      <c r="L3" s="13">
        <v>0</v>
      </c>
      <c r="M3" s="13">
        <v>0</v>
      </c>
    </row>
    <row r="4" spans="1:13" x14ac:dyDescent="0.35">
      <c r="A4" s="1" t="str">
        <f>"200201"</f>
        <v>200201</v>
      </c>
      <c r="B4" s="1" t="s">
        <v>14</v>
      </c>
      <c r="C4" s="1" t="s">
        <v>15</v>
      </c>
      <c r="D4" s="1" t="s">
        <v>16</v>
      </c>
      <c r="E4" s="1">
        <v>16871</v>
      </c>
      <c r="F4" s="1">
        <v>13309</v>
      </c>
      <c r="G4" s="1">
        <v>13185</v>
      </c>
      <c r="H4" s="8">
        <v>111</v>
      </c>
      <c r="I4" s="11">
        <v>0</v>
      </c>
      <c r="J4" s="11">
        <v>0</v>
      </c>
      <c r="K4" s="14">
        <v>104</v>
      </c>
      <c r="L4" s="14">
        <v>0</v>
      </c>
      <c r="M4" s="14">
        <v>0</v>
      </c>
    </row>
    <row r="5" spans="1:13" x14ac:dyDescent="0.35">
      <c r="A5" s="1" t="str">
        <f>"200202"</f>
        <v>200202</v>
      </c>
      <c r="B5" s="1" t="s">
        <v>17</v>
      </c>
      <c r="C5" s="1" t="s">
        <v>15</v>
      </c>
      <c r="D5" s="1" t="s">
        <v>16</v>
      </c>
      <c r="E5" s="1">
        <v>10191</v>
      </c>
      <c r="F5" s="1">
        <v>8401</v>
      </c>
      <c r="G5" s="1">
        <v>8322</v>
      </c>
      <c r="H5" s="8">
        <v>79</v>
      </c>
      <c r="I5" s="11">
        <v>0</v>
      </c>
      <c r="J5" s="11">
        <v>0</v>
      </c>
      <c r="K5" s="14">
        <v>8</v>
      </c>
      <c r="L5" s="14">
        <v>0</v>
      </c>
      <c r="M5" s="14">
        <v>0</v>
      </c>
    </row>
    <row r="6" spans="1:13" x14ac:dyDescent="0.35">
      <c r="A6" s="1" t="str">
        <f>"200203"</f>
        <v>200203</v>
      </c>
      <c r="B6" s="1" t="s">
        <v>18</v>
      </c>
      <c r="C6" s="1" t="s">
        <v>15</v>
      </c>
      <c r="D6" s="1" t="s">
        <v>16</v>
      </c>
      <c r="E6" s="1">
        <v>10182</v>
      </c>
      <c r="F6" s="1">
        <v>7946</v>
      </c>
      <c r="G6" s="1">
        <v>7776</v>
      </c>
      <c r="H6" s="8">
        <v>168</v>
      </c>
      <c r="I6" s="11">
        <v>0</v>
      </c>
      <c r="J6" s="11">
        <v>0</v>
      </c>
      <c r="K6" s="14">
        <v>19</v>
      </c>
      <c r="L6" s="14">
        <v>0</v>
      </c>
      <c r="M6" s="14">
        <v>0</v>
      </c>
    </row>
    <row r="7" spans="1:13" x14ac:dyDescent="0.35">
      <c r="A7" s="1" t="str">
        <f>"200204"</f>
        <v>200204</v>
      </c>
      <c r="B7" s="1" t="s">
        <v>19</v>
      </c>
      <c r="C7" s="1" t="s">
        <v>15</v>
      </c>
      <c r="D7" s="1" t="s">
        <v>16</v>
      </c>
      <c r="E7" s="1">
        <v>4972</v>
      </c>
      <c r="F7" s="1">
        <v>4176</v>
      </c>
      <c r="G7" s="1">
        <v>3998</v>
      </c>
      <c r="H7" s="8">
        <v>178</v>
      </c>
      <c r="I7" s="11">
        <v>0</v>
      </c>
      <c r="J7" s="11">
        <v>0</v>
      </c>
      <c r="K7" s="14">
        <v>16</v>
      </c>
      <c r="L7" s="14">
        <v>0</v>
      </c>
      <c r="M7" s="14">
        <v>0</v>
      </c>
    </row>
    <row r="8" spans="1:13" x14ac:dyDescent="0.35">
      <c r="A8" s="1" t="str">
        <f>"200205"</f>
        <v>200205</v>
      </c>
      <c r="B8" s="1" t="s">
        <v>20</v>
      </c>
      <c r="C8" s="1" t="s">
        <v>15</v>
      </c>
      <c r="D8" s="1" t="s">
        <v>16</v>
      </c>
      <c r="E8" s="1">
        <v>17300</v>
      </c>
      <c r="F8" s="1">
        <v>13515</v>
      </c>
      <c r="G8" s="1">
        <v>13084</v>
      </c>
      <c r="H8" s="8">
        <v>431</v>
      </c>
      <c r="I8" s="11">
        <v>2</v>
      </c>
      <c r="J8" s="11">
        <v>1</v>
      </c>
      <c r="K8" s="14">
        <v>28</v>
      </c>
      <c r="L8" s="14">
        <v>0</v>
      </c>
      <c r="M8" s="14">
        <v>0</v>
      </c>
    </row>
    <row r="9" spans="1:13" x14ac:dyDescent="0.35">
      <c r="A9" s="1" t="str">
        <f>"200206"</f>
        <v>200206</v>
      </c>
      <c r="B9" s="1" t="s">
        <v>21</v>
      </c>
      <c r="C9" s="1" t="s">
        <v>15</v>
      </c>
      <c r="D9" s="1" t="s">
        <v>16</v>
      </c>
      <c r="E9" s="1">
        <v>19959</v>
      </c>
      <c r="F9" s="1">
        <v>16598</v>
      </c>
      <c r="G9" s="1">
        <v>16372</v>
      </c>
      <c r="H9" s="8">
        <v>226</v>
      </c>
      <c r="I9" s="11">
        <v>0</v>
      </c>
      <c r="J9" s="11">
        <v>0</v>
      </c>
      <c r="K9" s="14">
        <v>47</v>
      </c>
      <c r="L9" s="14">
        <v>0</v>
      </c>
      <c r="M9" s="14">
        <v>0</v>
      </c>
    </row>
    <row r="10" spans="1:13" x14ac:dyDescent="0.35">
      <c r="A10" s="1" t="str">
        <f>"200207"</f>
        <v>200207</v>
      </c>
      <c r="B10" s="1" t="s">
        <v>22</v>
      </c>
      <c r="C10" s="1" t="s">
        <v>15</v>
      </c>
      <c r="D10" s="1" t="s">
        <v>16</v>
      </c>
      <c r="E10" s="1">
        <v>6054</v>
      </c>
      <c r="F10" s="1">
        <v>5073</v>
      </c>
      <c r="G10" s="1">
        <v>4868</v>
      </c>
      <c r="H10" s="8">
        <v>205</v>
      </c>
      <c r="I10" s="11">
        <v>1</v>
      </c>
      <c r="J10" s="11">
        <v>0</v>
      </c>
      <c r="K10" s="14">
        <v>33</v>
      </c>
      <c r="L10" s="14">
        <v>0</v>
      </c>
      <c r="M10" s="14">
        <v>0</v>
      </c>
    </row>
    <row r="11" spans="1:13" x14ac:dyDescent="0.35">
      <c r="A11" s="1" t="str">
        <f>"200208"</f>
        <v>200208</v>
      </c>
      <c r="B11" s="1" t="s">
        <v>23</v>
      </c>
      <c r="C11" s="1" t="s">
        <v>15</v>
      </c>
      <c r="D11" s="1" t="s">
        <v>16</v>
      </c>
      <c r="E11" s="1">
        <v>3224</v>
      </c>
      <c r="F11" s="1">
        <v>2632</v>
      </c>
      <c r="G11" s="1">
        <v>2617</v>
      </c>
      <c r="H11" s="8">
        <v>15</v>
      </c>
      <c r="I11" s="11">
        <v>0</v>
      </c>
      <c r="J11" s="11">
        <v>0</v>
      </c>
      <c r="K11" s="14">
        <v>12</v>
      </c>
      <c r="L11" s="14">
        <v>0</v>
      </c>
      <c r="M11" s="14">
        <v>0</v>
      </c>
    </row>
    <row r="12" spans="1:13" x14ac:dyDescent="0.35">
      <c r="A12" s="1" t="str">
        <f>"200209"</f>
        <v>200209</v>
      </c>
      <c r="B12" s="1" t="s">
        <v>24</v>
      </c>
      <c r="C12" s="1" t="s">
        <v>15</v>
      </c>
      <c r="D12" s="1" t="s">
        <v>16</v>
      </c>
      <c r="E12" s="1">
        <v>17267</v>
      </c>
      <c r="F12" s="1">
        <v>13591</v>
      </c>
      <c r="G12" s="1">
        <v>13259</v>
      </c>
      <c r="H12" s="8">
        <v>332</v>
      </c>
      <c r="I12" s="11">
        <v>0</v>
      </c>
      <c r="J12" s="11">
        <v>0</v>
      </c>
      <c r="K12" s="14">
        <v>22</v>
      </c>
      <c r="L12" s="14">
        <v>0</v>
      </c>
      <c r="M12" s="14">
        <v>0</v>
      </c>
    </row>
    <row r="13" spans="1:13" x14ac:dyDescent="0.35">
      <c r="A13" s="1" t="str">
        <f>"200210"</f>
        <v>200210</v>
      </c>
      <c r="B13" s="1" t="s">
        <v>25</v>
      </c>
      <c r="C13" s="1" t="s">
        <v>15</v>
      </c>
      <c r="D13" s="1" t="s">
        <v>16</v>
      </c>
      <c r="E13" s="1">
        <v>1923</v>
      </c>
      <c r="F13" s="1">
        <v>1552</v>
      </c>
      <c r="G13" s="1">
        <v>1517</v>
      </c>
      <c r="H13" s="8">
        <v>35</v>
      </c>
      <c r="I13" s="11">
        <v>0</v>
      </c>
      <c r="J13" s="11">
        <v>0</v>
      </c>
      <c r="K13" s="14">
        <v>3</v>
      </c>
      <c r="L13" s="14">
        <v>0</v>
      </c>
      <c r="M13" s="14">
        <v>0</v>
      </c>
    </row>
    <row r="14" spans="1:13" x14ac:dyDescent="0.35">
      <c r="A14" s="1" t="str">
        <f>"200211"</f>
        <v>200211</v>
      </c>
      <c r="B14" s="1" t="s">
        <v>26</v>
      </c>
      <c r="C14" s="1" t="s">
        <v>15</v>
      </c>
      <c r="D14" s="1" t="s">
        <v>16</v>
      </c>
      <c r="E14" s="1">
        <v>6970</v>
      </c>
      <c r="F14" s="1">
        <v>5491</v>
      </c>
      <c r="G14" s="1">
        <v>5254</v>
      </c>
      <c r="H14" s="8">
        <v>237</v>
      </c>
      <c r="I14" s="11">
        <v>0</v>
      </c>
      <c r="J14" s="11">
        <v>0</v>
      </c>
      <c r="K14" s="14">
        <v>10</v>
      </c>
      <c r="L14" s="14">
        <v>0</v>
      </c>
      <c r="M14" s="14">
        <v>0</v>
      </c>
    </row>
    <row r="15" spans="1:13" x14ac:dyDescent="0.35">
      <c r="A15" s="1" t="str">
        <f>"200212"</f>
        <v>200212</v>
      </c>
      <c r="B15" s="1" t="s">
        <v>27</v>
      </c>
      <c r="C15" s="1" t="s">
        <v>15</v>
      </c>
      <c r="D15" s="1" t="s">
        <v>16</v>
      </c>
      <c r="E15" s="1">
        <v>5898</v>
      </c>
      <c r="F15" s="1">
        <v>4840</v>
      </c>
      <c r="G15" s="1">
        <v>4769</v>
      </c>
      <c r="H15" s="8">
        <v>69</v>
      </c>
      <c r="I15" s="11">
        <v>1</v>
      </c>
      <c r="J15" s="11">
        <v>0</v>
      </c>
      <c r="K15" s="14">
        <v>24</v>
      </c>
      <c r="L15" s="14">
        <v>0</v>
      </c>
      <c r="M15" s="14">
        <v>0</v>
      </c>
    </row>
    <row r="16" spans="1:13" x14ac:dyDescent="0.35">
      <c r="A16" s="1" t="str">
        <f>"200213"</f>
        <v>200213</v>
      </c>
      <c r="B16" s="1" t="s">
        <v>28</v>
      </c>
      <c r="C16" s="1" t="s">
        <v>15</v>
      </c>
      <c r="D16" s="1" t="s">
        <v>16</v>
      </c>
      <c r="E16" s="1">
        <v>19015</v>
      </c>
      <c r="F16" s="1">
        <v>14550</v>
      </c>
      <c r="G16" s="1">
        <v>14292</v>
      </c>
      <c r="H16" s="8">
        <v>258</v>
      </c>
      <c r="I16" s="11">
        <v>0</v>
      </c>
      <c r="J16" s="11">
        <v>0</v>
      </c>
      <c r="K16" s="14">
        <v>33</v>
      </c>
      <c r="L16" s="14">
        <v>0</v>
      </c>
      <c r="M16" s="14">
        <v>0</v>
      </c>
    </row>
    <row r="17" spans="1:13" x14ac:dyDescent="0.35">
      <c r="A17" s="1" t="str">
        <f>"200214"</f>
        <v>200214</v>
      </c>
      <c r="B17" s="1" t="s">
        <v>29</v>
      </c>
      <c r="C17" s="1" t="s">
        <v>15</v>
      </c>
      <c r="D17" s="1" t="s">
        <v>16</v>
      </c>
      <c r="E17" s="1">
        <v>9696</v>
      </c>
      <c r="F17" s="1">
        <v>7712</v>
      </c>
      <c r="G17" s="1">
        <v>7504</v>
      </c>
      <c r="H17" s="8">
        <v>208</v>
      </c>
      <c r="I17" s="11">
        <v>0</v>
      </c>
      <c r="J17" s="11">
        <v>0</v>
      </c>
      <c r="K17" s="14">
        <v>32</v>
      </c>
      <c r="L17" s="14">
        <v>0</v>
      </c>
      <c r="M17" s="14">
        <v>0</v>
      </c>
    </row>
    <row r="18" spans="1:13" x14ac:dyDescent="0.35">
      <c r="A18" s="1" t="str">
        <f>"200215"</f>
        <v>200215</v>
      </c>
      <c r="B18" s="1" t="s">
        <v>30</v>
      </c>
      <c r="C18" s="1" t="s">
        <v>15</v>
      </c>
      <c r="D18" s="1" t="s">
        <v>16</v>
      </c>
      <c r="E18" s="1">
        <v>2574</v>
      </c>
      <c r="F18" s="1">
        <v>2150</v>
      </c>
      <c r="G18" s="1">
        <v>2099</v>
      </c>
      <c r="H18" s="8">
        <v>51</v>
      </c>
      <c r="I18" s="11">
        <v>0</v>
      </c>
      <c r="J18" s="11">
        <v>0</v>
      </c>
      <c r="K18" s="14">
        <v>8</v>
      </c>
      <c r="L18" s="14">
        <v>0</v>
      </c>
      <c r="M18" s="14">
        <v>0</v>
      </c>
    </row>
    <row r="19" spans="1:13" x14ac:dyDescent="0.35">
      <c r="A19" s="2" t="s">
        <v>31</v>
      </c>
      <c r="B19" s="2"/>
      <c r="C19" s="2"/>
      <c r="D19" s="2"/>
      <c r="E19" s="2">
        <v>51452</v>
      </c>
      <c r="F19" s="2">
        <v>42621</v>
      </c>
      <c r="G19" s="2">
        <v>41685</v>
      </c>
      <c r="H19" s="7">
        <v>936</v>
      </c>
      <c r="I19" s="10">
        <v>1</v>
      </c>
      <c r="J19" s="10">
        <v>0</v>
      </c>
      <c r="K19" s="13">
        <v>104</v>
      </c>
      <c r="L19" s="13">
        <v>0</v>
      </c>
      <c r="M19" s="13">
        <v>0</v>
      </c>
    </row>
    <row r="20" spans="1:13" x14ac:dyDescent="0.35">
      <c r="A20" s="1" t="str">
        <f>"200301"</f>
        <v>200301</v>
      </c>
      <c r="B20" s="1" t="s">
        <v>32</v>
      </c>
      <c r="C20" s="1" t="s">
        <v>33</v>
      </c>
      <c r="D20" s="1" t="s">
        <v>16</v>
      </c>
      <c r="E20" s="1">
        <v>23266</v>
      </c>
      <c r="F20" s="1">
        <v>19278</v>
      </c>
      <c r="G20" s="1">
        <v>19120</v>
      </c>
      <c r="H20" s="8">
        <v>158</v>
      </c>
      <c r="I20" s="11">
        <v>1</v>
      </c>
      <c r="J20" s="11">
        <v>0</v>
      </c>
      <c r="K20" s="14">
        <v>49</v>
      </c>
      <c r="L20" s="14">
        <v>0</v>
      </c>
      <c r="M20" s="14">
        <v>0</v>
      </c>
    </row>
    <row r="21" spans="1:13" x14ac:dyDescent="0.35">
      <c r="A21" s="1" t="str">
        <f>"200302"</f>
        <v>200302</v>
      </c>
      <c r="B21" s="1" t="s">
        <v>34</v>
      </c>
      <c r="C21" s="1" t="s">
        <v>33</v>
      </c>
      <c r="D21" s="1" t="s">
        <v>16</v>
      </c>
      <c r="E21" s="1">
        <v>3578</v>
      </c>
      <c r="F21" s="1">
        <v>2911</v>
      </c>
      <c r="G21" s="1">
        <v>2855</v>
      </c>
      <c r="H21" s="8">
        <v>56</v>
      </c>
      <c r="I21" s="11">
        <v>0</v>
      </c>
      <c r="J21" s="11">
        <v>0</v>
      </c>
      <c r="K21" s="14">
        <v>14</v>
      </c>
      <c r="L21" s="14">
        <v>0</v>
      </c>
      <c r="M21" s="14">
        <v>0</v>
      </c>
    </row>
    <row r="22" spans="1:13" x14ac:dyDescent="0.35">
      <c r="A22" s="1" t="str">
        <f>"200303"</f>
        <v>200303</v>
      </c>
      <c r="B22" s="1" t="s">
        <v>35</v>
      </c>
      <c r="C22" s="1" t="s">
        <v>33</v>
      </c>
      <c r="D22" s="1" t="s">
        <v>16</v>
      </c>
      <c r="E22" s="1">
        <v>6711</v>
      </c>
      <c r="F22" s="1">
        <v>5593</v>
      </c>
      <c r="G22" s="1">
        <v>5213</v>
      </c>
      <c r="H22" s="8">
        <v>380</v>
      </c>
      <c r="I22" s="11">
        <v>0</v>
      </c>
      <c r="J22" s="11">
        <v>0</v>
      </c>
      <c r="K22" s="14">
        <v>7</v>
      </c>
      <c r="L22" s="14">
        <v>0</v>
      </c>
      <c r="M22" s="14">
        <v>0</v>
      </c>
    </row>
    <row r="23" spans="1:13" x14ac:dyDescent="0.35">
      <c r="A23" s="1" t="str">
        <f>"200304"</f>
        <v>200304</v>
      </c>
      <c r="B23" s="1" t="s">
        <v>36</v>
      </c>
      <c r="C23" s="1" t="s">
        <v>33</v>
      </c>
      <c r="D23" s="1" t="s">
        <v>16</v>
      </c>
      <c r="E23" s="1">
        <v>4029</v>
      </c>
      <c r="F23" s="1">
        <v>3359</v>
      </c>
      <c r="G23" s="1">
        <v>3229</v>
      </c>
      <c r="H23" s="8">
        <v>130</v>
      </c>
      <c r="I23" s="11">
        <v>0</v>
      </c>
      <c r="J23" s="11">
        <v>0</v>
      </c>
      <c r="K23" s="14">
        <v>7</v>
      </c>
      <c r="L23" s="14">
        <v>0</v>
      </c>
      <c r="M23" s="14">
        <v>0</v>
      </c>
    </row>
    <row r="24" spans="1:13" x14ac:dyDescent="0.35">
      <c r="A24" s="1" t="str">
        <f>"200305"</f>
        <v>200305</v>
      </c>
      <c r="B24" s="1" t="s">
        <v>37</v>
      </c>
      <c r="C24" s="1" t="s">
        <v>33</v>
      </c>
      <c r="D24" s="1" t="s">
        <v>16</v>
      </c>
      <c r="E24" s="1">
        <v>5434</v>
      </c>
      <c r="F24" s="1">
        <v>4453</v>
      </c>
      <c r="G24" s="1">
        <v>4420</v>
      </c>
      <c r="H24" s="8">
        <v>33</v>
      </c>
      <c r="I24" s="11">
        <v>0</v>
      </c>
      <c r="J24" s="11">
        <v>0</v>
      </c>
      <c r="K24" s="14">
        <v>12</v>
      </c>
      <c r="L24" s="14">
        <v>0</v>
      </c>
      <c r="M24" s="14">
        <v>0</v>
      </c>
    </row>
    <row r="25" spans="1:13" x14ac:dyDescent="0.35">
      <c r="A25" s="1" t="str">
        <f>"200306"</f>
        <v>200306</v>
      </c>
      <c r="B25" s="1" t="s">
        <v>38</v>
      </c>
      <c r="C25" s="1" t="s">
        <v>33</v>
      </c>
      <c r="D25" s="1" t="s">
        <v>16</v>
      </c>
      <c r="E25" s="1">
        <v>2554</v>
      </c>
      <c r="F25" s="1">
        <v>2194</v>
      </c>
      <c r="G25" s="1">
        <v>2059</v>
      </c>
      <c r="H25" s="8">
        <v>135</v>
      </c>
      <c r="I25" s="11">
        <v>0</v>
      </c>
      <c r="J25" s="11">
        <v>0</v>
      </c>
      <c r="K25" s="14">
        <v>5</v>
      </c>
      <c r="L25" s="14">
        <v>0</v>
      </c>
      <c r="M25" s="14">
        <v>0</v>
      </c>
    </row>
    <row r="26" spans="1:13" x14ac:dyDescent="0.35">
      <c r="A26" s="1" t="str">
        <f>"200307"</f>
        <v>200307</v>
      </c>
      <c r="B26" s="1" t="s">
        <v>39</v>
      </c>
      <c r="C26" s="1" t="s">
        <v>33</v>
      </c>
      <c r="D26" s="1" t="s">
        <v>16</v>
      </c>
      <c r="E26" s="1">
        <v>1731</v>
      </c>
      <c r="F26" s="1">
        <v>1444</v>
      </c>
      <c r="G26" s="1">
        <v>1431</v>
      </c>
      <c r="H26" s="8">
        <v>13</v>
      </c>
      <c r="I26" s="11">
        <v>0</v>
      </c>
      <c r="J26" s="11">
        <v>0</v>
      </c>
      <c r="K26" s="14">
        <v>1</v>
      </c>
      <c r="L26" s="14">
        <v>0</v>
      </c>
      <c r="M26" s="14">
        <v>0</v>
      </c>
    </row>
    <row r="27" spans="1:13" x14ac:dyDescent="0.35">
      <c r="A27" s="1" t="str">
        <f>"200308"</f>
        <v>200308</v>
      </c>
      <c r="B27" s="1" t="s">
        <v>40</v>
      </c>
      <c r="C27" s="1" t="s">
        <v>33</v>
      </c>
      <c r="D27" s="1" t="s">
        <v>16</v>
      </c>
      <c r="E27" s="1">
        <v>4149</v>
      </c>
      <c r="F27" s="1">
        <v>3389</v>
      </c>
      <c r="G27" s="1">
        <v>3358</v>
      </c>
      <c r="H27" s="8">
        <v>31</v>
      </c>
      <c r="I27" s="11">
        <v>0</v>
      </c>
      <c r="J27" s="11">
        <v>0</v>
      </c>
      <c r="K27" s="14">
        <v>9</v>
      </c>
      <c r="L27" s="14">
        <v>0</v>
      </c>
      <c r="M27" s="14">
        <v>0</v>
      </c>
    </row>
    <row r="28" spans="1:13" x14ac:dyDescent="0.35">
      <c r="A28" s="2" t="s">
        <v>41</v>
      </c>
      <c r="B28" s="2"/>
      <c r="C28" s="2"/>
      <c r="D28" s="2"/>
      <c r="E28" s="2">
        <v>39232</v>
      </c>
      <c r="F28" s="2">
        <v>33388</v>
      </c>
      <c r="G28" s="2">
        <v>32517</v>
      </c>
      <c r="H28" s="7">
        <v>871</v>
      </c>
      <c r="I28" s="10">
        <v>7</v>
      </c>
      <c r="J28" s="10">
        <v>0</v>
      </c>
      <c r="K28" s="13">
        <v>108</v>
      </c>
      <c r="L28" s="13">
        <v>0</v>
      </c>
      <c r="M28" s="13">
        <v>0</v>
      </c>
    </row>
    <row r="29" spans="1:13" x14ac:dyDescent="0.35">
      <c r="A29" s="1" t="str">
        <f>"200501"</f>
        <v>200501</v>
      </c>
      <c r="B29" s="1" t="s">
        <v>42</v>
      </c>
      <c r="C29" s="1" t="s">
        <v>43</v>
      </c>
      <c r="D29" s="1" t="s">
        <v>16</v>
      </c>
      <c r="E29" s="1">
        <v>18677</v>
      </c>
      <c r="F29" s="1">
        <v>15672</v>
      </c>
      <c r="G29" s="1">
        <v>15575</v>
      </c>
      <c r="H29" s="8">
        <v>97</v>
      </c>
      <c r="I29" s="11">
        <v>0</v>
      </c>
      <c r="J29" s="11">
        <v>0</v>
      </c>
      <c r="K29" s="14">
        <v>48</v>
      </c>
      <c r="L29" s="14">
        <v>0</v>
      </c>
      <c r="M29" s="14">
        <v>0</v>
      </c>
    </row>
    <row r="30" spans="1:13" x14ac:dyDescent="0.35">
      <c r="A30" s="1" t="str">
        <f>"200502"</f>
        <v>200502</v>
      </c>
      <c r="B30" s="1" t="s">
        <v>44</v>
      </c>
      <c r="C30" s="1" t="s">
        <v>43</v>
      </c>
      <c r="D30" s="1" t="s">
        <v>16</v>
      </c>
      <c r="E30" s="1">
        <v>1984</v>
      </c>
      <c r="F30" s="1">
        <v>1739</v>
      </c>
      <c r="G30" s="1">
        <v>1606</v>
      </c>
      <c r="H30" s="8">
        <v>133</v>
      </c>
      <c r="I30" s="11">
        <v>5</v>
      </c>
      <c r="J30" s="11">
        <v>0</v>
      </c>
      <c r="K30" s="14">
        <v>12</v>
      </c>
      <c r="L30" s="14">
        <v>0</v>
      </c>
      <c r="M30" s="14">
        <v>0</v>
      </c>
    </row>
    <row r="31" spans="1:13" x14ac:dyDescent="0.35">
      <c r="A31" s="1" t="str">
        <f>"200503"</f>
        <v>200503</v>
      </c>
      <c r="B31" s="1" t="s">
        <v>45</v>
      </c>
      <c r="C31" s="1" t="s">
        <v>43</v>
      </c>
      <c r="D31" s="1" t="s">
        <v>16</v>
      </c>
      <c r="E31" s="1">
        <v>2827</v>
      </c>
      <c r="F31" s="1">
        <v>2453</v>
      </c>
      <c r="G31" s="1">
        <v>2393</v>
      </c>
      <c r="H31" s="8">
        <v>60</v>
      </c>
      <c r="I31" s="11">
        <v>0</v>
      </c>
      <c r="J31" s="11">
        <v>0</v>
      </c>
      <c r="K31" s="14">
        <v>13</v>
      </c>
      <c r="L31" s="14">
        <v>0</v>
      </c>
      <c r="M31" s="14">
        <v>0</v>
      </c>
    </row>
    <row r="32" spans="1:13" x14ac:dyDescent="0.35">
      <c r="A32" s="1" t="str">
        <f>"200504"</f>
        <v>200504</v>
      </c>
      <c r="B32" s="1" t="s">
        <v>46</v>
      </c>
      <c r="C32" s="1" t="s">
        <v>43</v>
      </c>
      <c r="D32" s="1" t="s">
        <v>16</v>
      </c>
      <c r="E32" s="1">
        <v>1817</v>
      </c>
      <c r="F32" s="1">
        <v>1585</v>
      </c>
      <c r="G32" s="1">
        <v>1539</v>
      </c>
      <c r="H32" s="8">
        <v>46</v>
      </c>
      <c r="I32" s="11">
        <v>0</v>
      </c>
      <c r="J32" s="11">
        <v>0</v>
      </c>
      <c r="K32" s="14">
        <v>7</v>
      </c>
      <c r="L32" s="14">
        <v>0</v>
      </c>
      <c r="M32" s="14">
        <v>0</v>
      </c>
    </row>
    <row r="33" spans="1:13" x14ac:dyDescent="0.35">
      <c r="A33" s="1" t="str">
        <f>"200505"</f>
        <v>200505</v>
      </c>
      <c r="B33" s="1" t="s">
        <v>47</v>
      </c>
      <c r="C33" s="1" t="s">
        <v>43</v>
      </c>
      <c r="D33" s="1" t="s">
        <v>16</v>
      </c>
      <c r="E33" s="1">
        <v>1384</v>
      </c>
      <c r="F33" s="1">
        <v>1225</v>
      </c>
      <c r="G33" s="1">
        <v>1179</v>
      </c>
      <c r="H33" s="8">
        <v>46</v>
      </c>
      <c r="I33" s="11">
        <v>0</v>
      </c>
      <c r="J33" s="11">
        <v>0</v>
      </c>
      <c r="K33" s="14">
        <v>3</v>
      </c>
      <c r="L33" s="14">
        <v>0</v>
      </c>
      <c r="M33" s="14">
        <v>0</v>
      </c>
    </row>
    <row r="34" spans="1:13" x14ac:dyDescent="0.35">
      <c r="A34" s="1" t="str">
        <f>"200506"</f>
        <v>200506</v>
      </c>
      <c r="B34" s="1" t="s">
        <v>48</v>
      </c>
      <c r="C34" s="1" t="s">
        <v>43</v>
      </c>
      <c r="D34" s="1" t="s">
        <v>16</v>
      </c>
      <c r="E34" s="1">
        <v>3727</v>
      </c>
      <c r="F34" s="1">
        <v>3150</v>
      </c>
      <c r="G34" s="1">
        <v>3023</v>
      </c>
      <c r="H34" s="8">
        <v>127</v>
      </c>
      <c r="I34" s="11">
        <v>0</v>
      </c>
      <c r="J34" s="11">
        <v>0</v>
      </c>
      <c r="K34" s="14">
        <v>2</v>
      </c>
      <c r="L34" s="14">
        <v>0</v>
      </c>
      <c r="M34" s="14">
        <v>0</v>
      </c>
    </row>
    <row r="35" spans="1:13" x14ac:dyDescent="0.35">
      <c r="A35" s="1" t="str">
        <f>"200507"</f>
        <v>200507</v>
      </c>
      <c r="B35" s="1" t="s">
        <v>49</v>
      </c>
      <c r="C35" s="1" t="s">
        <v>43</v>
      </c>
      <c r="D35" s="1" t="s">
        <v>16</v>
      </c>
      <c r="E35" s="1">
        <v>2242</v>
      </c>
      <c r="F35" s="1">
        <v>1934</v>
      </c>
      <c r="G35" s="1">
        <v>1875</v>
      </c>
      <c r="H35" s="8">
        <v>59</v>
      </c>
      <c r="I35" s="11">
        <v>1</v>
      </c>
      <c r="J35" s="11">
        <v>0</v>
      </c>
      <c r="K35" s="14">
        <v>6</v>
      </c>
      <c r="L35" s="14">
        <v>0</v>
      </c>
      <c r="M35" s="14">
        <v>0</v>
      </c>
    </row>
    <row r="36" spans="1:13" x14ac:dyDescent="0.35">
      <c r="A36" s="1" t="str">
        <f>"200508"</f>
        <v>200508</v>
      </c>
      <c r="B36" s="1" t="s">
        <v>50</v>
      </c>
      <c r="C36" s="1" t="s">
        <v>43</v>
      </c>
      <c r="D36" s="1" t="s">
        <v>16</v>
      </c>
      <c r="E36" s="1">
        <v>3276</v>
      </c>
      <c r="F36" s="1">
        <v>2809</v>
      </c>
      <c r="G36" s="1">
        <v>2598</v>
      </c>
      <c r="H36" s="8">
        <v>211</v>
      </c>
      <c r="I36" s="11">
        <v>0</v>
      </c>
      <c r="J36" s="11">
        <v>0</v>
      </c>
      <c r="K36" s="14">
        <v>10</v>
      </c>
      <c r="L36" s="14">
        <v>0</v>
      </c>
      <c r="M36" s="14">
        <v>0</v>
      </c>
    </row>
    <row r="37" spans="1:13" x14ac:dyDescent="0.35">
      <c r="A37" s="1" t="str">
        <f>"200509"</f>
        <v>200509</v>
      </c>
      <c r="B37" s="1" t="s">
        <v>51</v>
      </c>
      <c r="C37" s="1" t="s">
        <v>43</v>
      </c>
      <c r="D37" s="1" t="s">
        <v>16</v>
      </c>
      <c r="E37" s="1">
        <v>3298</v>
      </c>
      <c r="F37" s="1">
        <v>2821</v>
      </c>
      <c r="G37" s="1">
        <v>2729</v>
      </c>
      <c r="H37" s="8">
        <v>92</v>
      </c>
      <c r="I37" s="11">
        <v>1</v>
      </c>
      <c r="J37" s="11">
        <v>0</v>
      </c>
      <c r="K37" s="14">
        <v>7</v>
      </c>
      <c r="L37" s="14">
        <v>0</v>
      </c>
      <c r="M37" s="14">
        <v>0</v>
      </c>
    </row>
    <row r="38" spans="1:13" x14ac:dyDescent="0.35">
      <c r="A38" s="2" t="s">
        <v>52</v>
      </c>
      <c r="B38" s="2"/>
      <c r="C38" s="2"/>
      <c r="D38" s="2"/>
      <c r="E38" s="2">
        <v>37894</v>
      </c>
      <c r="F38" s="2">
        <v>31446</v>
      </c>
      <c r="G38" s="2">
        <v>30909</v>
      </c>
      <c r="H38" s="7">
        <v>537</v>
      </c>
      <c r="I38" s="10">
        <v>3</v>
      </c>
      <c r="J38" s="10">
        <v>0</v>
      </c>
      <c r="K38" s="13">
        <v>88</v>
      </c>
      <c r="L38" s="13">
        <v>0</v>
      </c>
      <c r="M38" s="13">
        <v>0</v>
      </c>
    </row>
    <row r="39" spans="1:13" x14ac:dyDescent="0.35">
      <c r="A39" s="1" t="str">
        <f>"200801"</f>
        <v>200801</v>
      </c>
      <c r="B39" s="1" t="s">
        <v>53</v>
      </c>
      <c r="C39" s="1" t="s">
        <v>54</v>
      </c>
      <c r="D39" s="1" t="s">
        <v>16</v>
      </c>
      <c r="E39" s="1">
        <v>4643</v>
      </c>
      <c r="F39" s="1">
        <v>3838</v>
      </c>
      <c r="G39" s="1">
        <v>3754</v>
      </c>
      <c r="H39" s="8">
        <v>84</v>
      </c>
      <c r="I39" s="11">
        <v>2</v>
      </c>
      <c r="J39" s="11">
        <v>0</v>
      </c>
      <c r="K39" s="14">
        <v>10</v>
      </c>
      <c r="L39" s="14">
        <v>0</v>
      </c>
      <c r="M39" s="14">
        <v>0</v>
      </c>
    </row>
    <row r="40" spans="1:13" x14ac:dyDescent="0.35">
      <c r="A40" s="1" t="str">
        <f>"200802"</f>
        <v>200802</v>
      </c>
      <c r="B40" s="1" t="s">
        <v>55</v>
      </c>
      <c r="C40" s="1" t="s">
        <v>54</v>
      </c>
      <c r="D40" s="1" t="s">
        <v>16</v>
      </c>
      <c r="E40" s="1">
        <v>2614</v>
      </c>
      <c r="F40" s="1">
        <v>2197</v>
      </c>
      <c r="G40" s="1">
        <v>2159</v>
      </c>
      <c r="H40" s="8">
        <v>38</v>
      </c>
      <c r="I40" s="11">
        <v>1</v>
      </c>
      <c r="J40" s="11">
        <v>0</v>
      </c>
      <c r="K40" s="14">
        <v>9</v>
      </c>
      <c r="L40" s="14">
        <v>0</v>
      </c>
      <c r="M40" s="14">
        <v>0</v>
      </c>
    </row>
    <row r="41" spans="1:13" x14ac:dyDescent="0.35">
      <c r="A41" s="1" t="str">
        <f>"200803"</f>
        <v>200803</v>
      </c>
      <c r="B41" s="1" t="s">
        <v>56</v>
      </c>
      <c r="C41" s="1" t="s">
        <v>54</v>
      </c>
      <c r="D41" s="1" t="s">
        <v>16</v>
      </c>
      <c r="E41" s="1">
        <v>4544</v>
      </c>
      <c r="F41" s="1">
        <v>3824</v>
      </c>
      <c r="G41" s="1">
        <v>3770</v>
      </c>
      <c r="H41" s="8">
        <v>54</v>
      </c>
      <c r="I41" s="11">
        <v>0</v>
      </c>
      <c r="J41" s="11">
        <v>0</v>
      </c>
      <c r="K41" s="14">
        <v>13</v>
      </c>
      <c r="L41" s="14">
        <v>0</v>
      </c>
      <c r="M41" s="14">
        <v>0</v>
      </c>
    </row>
    <row r="42" spans="1:13" x14ac:dyDescent="0.35">
      <c r="A42" s="1" t="str">
        <f>"200804"</f>
        <v>200804</v>
      </c>
      <c r="B42" s="1" t="s">
        <v>57</v>
      </c>
      <c r="C42" s="1" t="s">
        <v>54</v>
      </c>
      <c r="D42" s="1" t="s">
        <v>16</v>
      </c>
      <c r="E42" s="1">
        <v>4474</v>
      </c>
      <c r="F42" s="1">
        <v>3712</v>
      </c>
      <c r="G42" s="1">
        <v>3586</v>
      </c>
      <c r="H42" s="8">
        <v>126</v>
      </c>
      <c r="I42" s="11">
        <v>0</v>
      </c>
      <c r="J42" s="11">
        <v>0</v>
      </c>
      <c r="K42" s="14">
        <v>8</v>
      </c>
      <c r="L42" s="14">
        <v>0</v>
      </c>
      <c r="M42" s="14">
        <v>0</v>
      </c>
    </row>
    <row r="43" spans="1:13" x14ac:dyDescent="0.35">
      <c r="A43" s="1" t="str">
        <f>"200805"</f>
        <v>200805</v>
      </c>
      <c r="B43" s="1" t="s">
        <v>58</v>
      </c>
      <c r="C43" s="1" t="s">
        <v>54</v>
      </c>
      <c r="D43" s="1" t="s">
        <v>16</v>
      </c>
      <c r="E43" s="1">
        <v>3774</v>
      </c>
      <c r="F43" s="1">
        <v>3100</v>
      </c>
      <c r="G43" s="1">
        <v>3043</v>
      </c>
      <c r="H43" s="8">
        <v>57</v>
      </c>
      <c r="I43" s="11">
        <v>0</v>
      </c>
      <c r="J43" s="11">
        <v>0</v>
      </c>
      <c r="K43" s="14">
        <v>4</v>
      </c>
      <c r="L43" s="14">
        <v>0</v>
      </c>
      <c r="M43" s="14">
        <v>0</v>
      </c>
    </row>
    <row r="44" spans="1:13" x14ac:dyDescent="0.35">
      <c r="A44" s="1" t="str">
        <f>"200806"</f>
        <v>200806</v>
      </c>
      <c r="B44" s="1" t="s">
        <v>59</v>
      </c>
      <c r="C44" s="1" t="s">
        <v>54</v>
      </c>
      <c r="D44" s="1" t="s">
        <v>16</v>
      </c>
      <c r="E44" s="1">
        <v>13730</v>
      </c>
      <c r="F44" s="1">
        <v>11370</v>
      </c>
      <c r="G44" s="1">
        <v>11255</v>
      </c>
      <c r="H44" s="8">
        <v>115</v>
      </c>
      <c r="I44" s="11">
        <v>0</v>
      </c>
      <c r="J44" s="11">
        <v>0</v>
      </c>
      <c r="K44" s="14">
        <v>28</v>
      </c>
      <c r="L44" s="14">
        <v>0</v>
      </c>
      <c r="M44" s="14">
        <v>0</v>
      </c>
    </row>
    <row r="45" spans="1:13" x14ac:dyDescent="0.35">
      <c r="A45" s="1" t="str">
        <f>"200807"</f>
        <v>200807</v>
      </c>
      <c r="B45" s="1" t="s">
        <v>60</v>
      </c>
      <c r="C45" s="1" t="s">
        <v>54</v>
      </c>
      <c r="D45" s="1" t="s">
        <v>16</v>
      </c>
      <c r="E45" s="1">
        <v>4115</v>
      </c>
      <c r="F45" s="1">
        <v>3405</v>
      </c>
      <c r="G45" s="1">
        <v>3342</v>
      </c>
      <c r="H45" s="8">
        <v>63</v>
      </c>
      <c r="I45" s="11">
        <v>0</v>
      </c>
      <c r="J45" s="11">
        <v>0</v>
      </c>
      <c r="K45" s="14">
        <v>16</v>
      </c>
      <c r="L45" s="14">
        <v>0</v>
      </c>
      <c r="M45" s="14">
        <v>0</v>
      </c>
    </row>
    <row r="46" spans="1:13" x14ac:dyDescent="0.35">
      <c r="A46" s="2" t="s">
        <v>61</v>
      </c>
      <c r="B46" s="2"/>
      <c r="C46" s="2"/>
      <c r="D46" s="2"/>
      <c r="E46" s="2">
        <v>41551</v>
      </c>
      <c r="F46" s="2">
        <v>34880</v>
      </c>
      <c r="G46" s="2">
        <v>34242</v>
      </c>
      <c r="H46" s="7">
        <v>638</v>
      </c>
      <c r="I46" s="10">
        <v>4</v>
      </c>
      <c r="J46" s="10">
        <v>0</v>
      </c>
      <c r="K46" s="13">
        <v>101</v>
      </c>
      <c r="L46" s="13">
        <v>0</v>
      </c>
      <c r="M46" s="13">
        <v>0</v>
      </c>
    </row>
    <row r="47" spans="1:13" x14ac:dyDescent="0.35">
      <c r="A47" s="1" t="str">
        <f>"201001"</f>
        <v>201001</v>
      </c>
      <c r="B47" s="1" t="s">
        <v>62</v>
      </c>
      <c r="C47" s="1" t="s">
        <v>63</v>
      </c>
      <c r="D47" s="1" t="s">
        <v>16</v>
      </c>
      <c r="E47" s="1">
        <v>13106</v>
      </c>
      <c r="F47" s="1">
        <v>11010</v>
      </c>
      <c r="G47" s="1">
        <v>10895</v>
      </c>
      <c r="H47" s="8">
        <v>115</v>
      </c>
      <c r="I47" s="11">
        <v>0</v>
      </c>
      <c r="J47" s="11">
        <v>0</v>
      </c>
      <c r="K47" s="14">
        <v>35</v>
      </c>
      <c r="L47" s="14">
        <v>0</v>
      </c>
      <c r="M47" s="14">
        <v>0</v>
      </c>
    </row>
    <row r="48" spans="1:13" x14ac:dyDescent="0.35">
      <c r="A48" s="1" t="str">
        <f>"201002"</f>
        <v>201002</v>
      </c>
      <c r="B48" s="1" t="s">
        <v>64</v>
      </c>
      <c r="C48" s="1" t="s">
        <v>63</v>
      </c>
      <c r="D48" s="1" t="s">
        <v>16</v>
      </c>
      <c r="E48" s="1">
        <v>5846</v>
      </c>
      <c r="F48" s="1">
        <v>4917</v>
      </c>
      <c r="G48" s="1">
        <v>4854</v>
      </c>
      <c r="H48" s="8">
        <v>63</v>
      </c>
      <c r="I48" s="11">
        <v>0</v>
      </c>
      <c r="J48" s="11">
        <v>0</v>
      </c>
      <c r="K48" s="14">
        <v>14</v>
      </c>
      <c r="L48" s="14">
        <v>0</v>
      </c>
      <c r="M48" s="14">
        <v>0</v>
      </c>
    </row>
    <row r="49" spans="1:13" x14ac:dyDescent="0.35">
      <c r="A49" s="1" t="str">
        <f>"201003"</f>
        <v>201003</v>
      </c>
      <c r="B49" s="1" t="s">
        <v>65</v>
      </c>
      <c r="C49" s="1" t="s">
        <v>63</v>
      </c>
      <c r="D49" s="1" t="s">
        <v>16</v>
      </c>
      <c r="E49" s="1">
        <v>2643</v>
      </c>
      <c r="F49" s="1">
        <v>2162</v>
      </c>
      <c r="G49" s="1">
        <v>2139</v>
      </c>
      <c r="H49" s="8">
        <v>23</v>
      </c>
      <c r="I49" s="11">
        <v>0</v>
      </c>
      <c r="J49" s="11">
        <v>0</v>
      </c>
      <c r="K49" s="14">
        <v>8</v>
      </c>
      <c r="L49" s="14">
        <v>0</v>
      </c>
      <c r="M49" s="14">
        <v>0</v>
      </c>
    </row>
    <row r="50" spans="1:13" x14ac:dyDescent="0.35">
      <c r="A50" s="1" t="str">
        <f>"201004"</f>
        <v>201004</v>
      </c>
      <c r="B50" s="1" t="s">
        <v>66</v>
      </c>
      <c r="C50" s="1" t="s">
        <v>63</v>
      </c>
      <c r="D50" s="1" t="s">
        <v>16</v>
      </c>
      <c r="E50" s="1">
        <v>3914</v>
      </c>
      <c r="F50" s="1">
        <v>3281</v>
      </c>
      <c r="G50" s="1">
        <v>3241</v>
      </c>
      <c r="H50" s="8">
        <v>40</v>
      </c>
      <c r="I50" s="11">
        <v>1</v>
      </c>
      <c r="J50" s="11">
        <v>0</v>
      </c>
      <c r="K50" s="14">
        <v>3</v>
      </c>
      <c r="L50" s="14">
        <v>0</v>
      </c>
      <c r="M50" s="14">
        <v>0</v>
      </c>
    </row>
    <row r="51" spans="1:13" x14ac:dyDescent="0.35">
      <c r="A51" s="1" t="str">
        <f>"201005"</f>
        <v>201005</v>
      </c>
      <c r="B51" s="1" t="s">
        <v>67</v>
      </c>
      <c r="C51" s="1" t="s">
        <v>63</v>
      </c>
      <c r="D51" s="1" t="s">
        <v>16</v>
      </c>
      <c r="E51" s="1">
        <v>2220</v>
      </c>
      <c r="F51" s="1">
        <v>1947</v>
      </c>
      <c r="G51" s="1">
        <v>1816</v>
      </c>
      <c r="H51" s="8">
        <v>131</v>
      </c>
      <c r="I51" s="11">
        <v>1</v>
      </c>
      <c r="J51" s="11">
        <v>0</v>
      </c>
      <c r="K51" s="14">
        <v>3</v>
      </c>
      <c r="L51" s="14">
        <v>0</v>
      </c>
      <c r="M51" s="14">
        <v>0</v>
      </c>
    </row>
    <row r="52" spans="1:13" x14ac:dyDescent="0.35">
      <c r="A52" s="1" t="str">
        <f>"201006"</f>
        <v>201006</v>
      </c>
      <c r="B52" s="1" t="s">
        <v>68</v>
      </c>
      <c r="C52" s="1" t="s">
        <v>63</v>
      </c>
      <c r="D52" s="1" t="s">
        <v>16</v>
      </c>
      <c r="E52" s="1">
        <v>1748</v>
      </c>
      <c r="F52" s="1">
        <v>1515</v>
      </c>
      <c r="G52" s="1">
        <v>1393</v>
      </c>
      <c r="H52" s="8">
        <v>122</v>
      </c>
      <c r="I52" s="11">
        <v>1</v>
      </c>
      <c r="J52" s="11">
        <v>0</v>
      </c>
      <c r="K52" s="14">
        <v>8</v>
      </c>
      <c r="L52" s="14">
        <v>0</v>
      </c>
      <c r="M52" s="14">
        <v>0</v>
      </c>
    </row>
    <row r="53" spans="1:13" x14ac:dyDescent="0.35">
      <c r="A53" s="1" t="str">
        <f>"201007"</f>
        <v>201007</v>
      </c>
      <c r="B53" s="1" t="s">
        <v>69</v>
      </c>
      <c r="C53" s="1" t="s">
        <v>63</v>
      </c>
      <c r="D53" s="1" t="s">
        <v>16</v>
      </c>
      <c r="E53" s="1">
        <v>3619</v>
      </c>
      <c r="F53" s="1">
        <v>3054</v>
      </c>
      <c r="G53" s="1">
        <v>3020</v>
      </c>
      <c r="H53" s="8">
        <v>34</v>
      </c>
      <c r="I53" s="11">
        <v>1</v>
      </c>
      <c r="J53" s="11">
        <v>0</v>
      </c>
      <c r="K53" s="14">
        <v>15</v>
      </c>
      <c r="L53" s="14">
        <v>0</v>
      </c>
      <c r="M53" s="14">
        <v>0</v>
      </c>
    </row>
    <row r="54" spans="1:13" x14ac:dyDescent="0.35">
      <c r="A54" s="1" t="str">
        <f>"201008"</f>
        <v>201008</v>
      </c>
      <c r="B54" s="1" t="s">
        <v>70</v>
      </c>
      <c r="C54" s="1" t="s">
        <v>63</v>
      </c>
      <c r="D54" s="1" t="s">
        <v>16</v>
      </c>
      <c r="E54" s="1">
        <v>2686</v>
      </c>
      <c r="F54" s="1">
        <v>2255</v>
      </c>
      <c r="G54" s="1">
        <v>2232</v>
      </c>
      <c r="H54" s="8">
        <v>23</v>
      </c>
      <c r="I54" s="11">
        <v>0</v>
      </c>
      <c r="J54" s="11">
        <v>0</v>
      </c>
      <c r="K54" s="14">
        <v>1</v>
      </c>
      <c r="L54" s="14">
        <v>0</v>
      </c>
      <c r="M54" s="14">
        <v>0</v>
      </c>
    </row>
    <row r="55" spans="1:13" x14ac:dyDescent="0.35">
      <c r="A55" s="1" t="str">
        <f>"201009"</f>
        <v>201009</v>
      </c>
      <c r="B55" s="1" t="s">
        <v>71</v>
      </c>
      <c r="C55" s="1" t="s">
        <v>63</v>
      </c>
      <c r="D55" s="1" t="s">
        <v>16</v>
      </c>
      <c r="E55" s="1">
        <v>5769</v>
      </c>
      <c r="F55" s="1">
        <v>4739</v>
      </c>
      <c r="G55" s="1">
        <v>4652</v>
      </c>
      <c r="H55" s="8">
        <v>87</v>
      </c>
      <c r="I55" s="11">
        <v>0</v>
      </c>
      <c r="J55" s="11">
        <v>0</v>
      </c>
      <c r="K55" s="14">
        <v>14</v>
      </c>
      <c r="L55" s="14">
        <v>0</v>
      </c>
      <c r="M55" s="14">
        <v>0</v>
      </c>
    </row>
    <row r="56" spans="1:13" x14ac:dyDescent="0.35">
      <c r="A56" s="2" t="s">
        <v>72</v>
      </c>
      <c r="B56" s="1"/>
      <c r="C56" s="1"/>
      <c r="D56" s="1"/>
      <c r="E56" s="1"/>
      <c r="F56" s="1"/>
      <c r="G56" s="1"/>
      <c r="H56" s="8"/>
      <c r="I56" s="11"/>
      <c r="J56" s="11"/>
      <c r="K56" s="14"/>
      <c r="L56" s="14"/>
      <c r="M56" s="14"/>
    </row>
    <row r="57" spans="1:13" x14ac:dyDescent="0.35">
      <c r="A57" s="1" t="str">
        <f>"206101"</f>
        <v>206101</v>
      </c>
      <c r="B57" s="1" t="s">
        <v>73</v>
      </c>
      <c r="C57" s="1" t="s">
        <v>16</v>
      </c>
      <c r="D57" s="1" t="s">
        <v>16</v>
      </c>
      <c r="E57" s="1">
        <v>260163</v>
      </c>
      <c r="F57" s="1">
        <v>211927</v>
      </c>
      <c r="G57" s="1">
        <v>209901</v>
      </c>
      <c r="H57" s="8">
        <v>1978</v>
      </c>
      <c r="I57" s="11">
        <v>1</v>
      </c>
      <c r="J57" s="11">
        <v>0</v>
      </c>
      <c r="K57" s="14">
        <v>660</v>
      </c>
      <c r="L57" s="14">
        <v>0</v>
      </c>
      <c r="M57" s="14">
        <v>0</v>
      </c>
    </row>
    <row r="58" spans="1:13" x14ac:dyDescent="0.35">
      <c r="A58" s="2" t="s">
        <v>74</v>
      </c>
      <c r="B58" s="2"/>
      <c r="C58" s="2"/>
      <c r="D58" s="2"/>
      <c r="E58" s="2">
        <v>582388</v>
      </c>
      <c r="F58" s="2">
        <v>475798</v>
      </c>
      <c r="G58" s="2">
        <v>468170</v>
      </c>
      <c r="H58" s="7">
        <v>7563</v>
      </c>
      <c r="I58" s="10">
        <v>20</v>
      </c>
      <c r="J58" s="10">
        <v>1</v>
      </c>
      <c r="K58" s="13">
        <v>1460</v>
      </c>
      <c r="L58" s="13">
        <v>0</v>
      </c>
      <c r="M58" s="13">
        <v>0</v>
      </c>
    </row>
  </sheetData>
  <sheetProtection algorithmName="SHA-512" hashValue="bIN/Om8q9V3Q4NR9ctKVLffUNjp9cspBpPYuLQF/KJ2ZhlvNas3pxz7AZ7zsTIXKBA/9DyD/Zytw8KJ3pe7JxA==" saltValue="iLzF7/nsxjHpr8/FOMEy7A==" spinCount="100000" sheet="1" objects="1" scenarios="1"/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rejestr_wyborcow_2024_kw_4_2025</vt:lpstr>
      <vt:lpstr>rejestr_wyborcow_2024_kw_4_2025!Obszar_wydruku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Kulesza</dc:creator>
  <cp:lastModifiedBy>Dariusz Kulesza</cp:lastModifiedBy>
  <cp:lastPrinted>2025-01-14T08:47:57Z</cp:lastPrinted>
  <dcterms:created xsi:type="dcterms:W3CDTF">2025-01-14T08:21:56Z</dcterms:created>
  <dcterms:modified xsi:type="dcterms:W3CDTF">2025-01-14T08:49:52Z</dcterms:modified>
</cp:coreProperties>
</file>